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055" activeTab="0"/>
  </bookViews>
  <sheets>
    <sheet name="Nov-2013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<sst xmlns="http://schemas.openxmlformats.org/spreadsheetml/2006/main" count="64" uniqueCount="34">
  <si>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-</t>
  </si>
  <si>
    <t>Day</t>
  </si>
  <si>
    <t>Date</t>
  </si>
  <si>
    <t xml:space="preserve">Average              </t>
  </si>
  <si>
    <t xml:space="preserve">Average energy %    </t>
  </si>
  <si>
    <t>Energy</t>
  </si>
  <si>
    <t>Protein</t>
  </si>
  <si>
    <t>Fat</t>
  </si>
  <si>
    <t>Carbs</t>
  </si>
  <si>
    <t>Almond</t>
  </si>
  <si>
    <t>Water</t>
  </si>
  <si>
    <t>NaCl</t>
  </si>
  <si>
    <t>Coffee</t>
  </si>
  <si>
    <t>Hard candy-50; rusks-275</t>
  </si>
  <si>
    <t>Potatoes-707; rusks-48</t>
  </si>
  <si>
    <t>Raisin-70</t>
  </si>
  <si>
    <t>Walnut-55</t>
  </si>
  <si>
    <t>Walnut-55; hazelnut-33</t>
  </si>
  <si>
    <t>Walnut-76; hazelnut-49</t>
  </si>
  <si>
    <t>Walnut-47; hazelnut-32</t>
  </si>
  <si>
    <t>Walnut-94; hazelnut-63</t>
  </si>
  <si>
    <t>Walnut-38; hazelnut-69; raisin-70</t>
  </si>
  <si>
    <t>Walnut-13; hazelnut-271; raisin-70</t>
  </si>
  <si>
    <t>Walnut-94; raisin-272, chips-42</t>
  </si>
  <si>
    <t>Milk-500; crab sticks-400; quark-150; candy-75, raisins-118, fruit juice-1000; rice-150, vegetable oil-41</t>
  </si>
  <si>
    <t>Raisin-141; sunflower seeds-80; bread-566; apple-258</t>
  </si>
  <si>
    <t>Potatoes-447; sunflower oil-20</t>
  </si>
  <si>
    <t>Nutrient source:</t>
  </si>
  <si>
    <t xml:space="preserve">USDA Nutrient Database  </t>
  </si>
  <si>
    <t>g</t>
  </si>
  <si>
    <t>kg</t>
  </si>
  <si>
    <t>Other</t>
  </si>
  <si>
    <t>Weight</t>
  </si>
  <si>
    <t>kcal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</si>
</sst>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09]mmmm\ d\,\ yyyy;@"/>
    <numFmt numFmtId="187" formatCode="mmm/yyyy"/>
    <numFmt numFmtId="188" formatCode="[$-409]d\-mmm\-yyyy;@"/>
  </numFmts>
  <fonts count="8">
    <font>
      <sz val="10"/>
      <name val="Arial"/>
      <family val="0"/>
    </font>
    <font>
      <u val="single"/>
      <sz val="8.9"/>
      <color indexed="12"/>
      <name val="Arial"/>
      <family val="0"/>
    </font>
    <font>
      <u val="single"/>
      <sz val="8.9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8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80" fontId="0" fillId="5" borderId="1" xfId="0" applyNumberFormat="1" applyFill="1" applyBorder="1" applyAlignment="1">
      <alignment/>
    </xf>
    <xf numFmtId="180" fontId="0" fillId="6" borderId="1" xfId="0" applyNumberFormat="1" applyFill="1" applyBorder="1" applyAlignment="1">
      <alignment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80" fontId="0" fillId="0" borderId="4" xfId="0" applyNumberFormat="1" applyBorder="1" applyAlignment="1">
      <alignment/>
    </xf>
    <xf numFmtId="188" fontId="4" fillId="7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/>
    </xf>
    <xf numFmtId="180" fontId="0" fillId="0" borderId="5" xfId="0" applyNumberFormat="1" applyBorder="1" applyAlignment="1">
      <alignment/>
    </xf>
    <xf numFmtId="49" fontId="0" fillId="0" borderId="4" xfId="0" applyNumberFormat="1" applyBorder="1" applyAlignment="1">
      <alignment/>
    </xf>
    <xf numFmtId="18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8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80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/>
    </xf>
    <xf numFmtId="18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1" fontId="0" fillId="9" borderId="1" xfId="0" applyNumberFormat="1" applyFill="1" applyBorder="1" applyAlignment="1">
      <alignment/>
    </xf>
    <xf numFmtId="188" fontId="0" fillId="10" borderId="1" xfId="0" applyNumberFormat="1" applyFill="1" applyBorder="1" applyAlignment="1">
      <alignment/>
    </xf>
    <xf numFmtId="1" fontId="0" fillId="11" borderId="1" xfId="0" applyNumberFormat="1" applyFill="1" applyBorder="1" applyAlignment="1">
      <alignment/>
    </xf>
    <xf numFmtId="0" fontId="4" fillId="12" borderId="9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180" fontId="4" fillId="12" borderId="11" xfId="0" applyNumberFormat="1" applyFont="1" applyFill="1" applyBorder="1" applyAlignment="1">
      <alignment horizontal="center"/>
    </xf>
    <xf numFmtId="180" fontId="4" fillId="12" borderId="1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7" fillId="0" borderId="2" xfId="15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86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80" fontId="4" fillId="7" borderId="14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186" fontId="4" fillId="7" borderId="16" xfId="0" applyNumberFormat="1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Weight change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1"/>
          <c:h val="0.93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'Nov-2013'!$B$13:$B$42</c:f>
              <c:numCache/>
            </c:numRef>
          </c:cat>
          <c:val>
            <c:numRef>
              <c:f>'Nov-2013'!$K$13:$K$42</c:f>
              <c:numCache/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207121"/>
        <c:crossesAt val="55"/>
        <c:auto val="1"/>
        <c:lblOffset val="100"/>
        <c:tickMarkSkip val="2"/>
        <c:noMultiLvlLbl val="0"/>
      </c:catAx>
      <c:valAx>
        <c:axId val="27207121"/>
        <c:scaling>
          <c:orientation val="minMax"/>
          <c:max val="60"/>
          <c:min val="55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6225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0</xdr:colOff>
      <xdr:row>9</xdr:row>
      <xdr:rowOff>152400</xdr:rowOff>
    </xdr:to>
    <xdr:graphicFrame>
      <xdr:nvGraphicFramePr>
        <xdr:cNvPr id="1" name="Chart 1"/>
        <xdr:cNvGraphicFramePr/>
      </xdr:nvGraphicFramePr>
      <xdr:xfrm>
        <a:off x="0" y="19050"/>
        <a:ext cx="30480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0</xdr:row>
      <xdr:rowOff>19050</xdr:rowOff>
    </xdr:from>
    <xdr:to>
      <xdr:col>13</xdr:col>
      <xdr:colOff>285750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9050"/>
          <a:ext cx="3790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db.nal.usda.go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63" zoomScaleNormal="63" workbookViewId="0" topLeftCell="A1">
      <selection activeCell="L46" sqref="L46"/>
    </sheetView>
  </sheetViews>
  <sheetFormatPr defaultColWidth="9.140625" defaultRowHeight="12.75"/>
  <cols>
    <col min="1" max="1" width="13.00390625" style="6" customWidth="1"/>
    <col min="2" max="2" width="5.28125" style="6" customWidth="1"/>
    <col min="3" max="4" width="7.8515625" style="6" customWidth="1"/>
    <col min="5" max="5" width="4.8515625" style="6" customWidth="1"/>
    <col min="6" max="6" width="6.8515625" style="6" customWidth="1"/>
    <col min="7" max="7" width="8.421875" style="6" customWidth="1"/>
    <col min="8" max="8" width="7.140625" style="6" customWidth="1"/>
    <col min="9" max="9" width="6.140625" style="7" customWidth="1"/>
    <col min="10" max="10" width="7.28125" style="6" customWidth="1"/>
    <col min="11" max="11" width="8.00390625" style="6" customWidth="1"/>
    <col min="12" max="12" width="6.7109375" style="6" customWidth="1"/>
    <col min="13" max="16384" width="9.140625" style="6" customWidth="1"/>
  </cols>
  <sheetData>
    <row r="1" ht="12.75">
      <c r="I1" s="6"/>
    </row>
    <row r="2" ht="12.75">
      <c r="I2" s="6"/>
    </row>
    <row r="3" ht="12.75">
      <c r="I3" s="6"/>
    </row>
    <row r="4" ht="12.75">
      <c r="I4" s="6"/>
    </row>
    <row r="5" ht="12.75">
      <c r="I5" s="6"/>
    </row>
    <row r="6" ht="12.75">
      <c r="I6" s="6"/>
    </row>
    <row r="7" ht="12.75">
      <c r="I7" s="6"/>
    </row>
    <row r="8" ht="12.75">
      <c r="I8" s="6"/>
    </row>
    <row r="9" ht="12.75">
      <c r="I9" s="6"/>
    </row>
    <row r="10" spans="7:14" ht="12.75">
      <c r="G10" s="6" t="s">
        <v>27</v>
      </c>
      <c r="I10" s="34" t="s">
        <v>28</v>
      </c>
      <c r="J10" s="34"/>
      <c r="K10" s="35"/>
      <c r="L10" s="35"/>
      <c r="M10" s="35"/>
      <c r="N10" s="35"/>
    </row>
    <row r="11" spans="1:12" ht="12.75">
      <c r="A11" s="37" t="s">
        <v>2</v>
      </c>
      <c r="B11" s="38" t="s">
        <v>1</v>
      </c>
      <c r="C11" s="38" t="s">
        <v>5</v>
      </c>
      <c r="D11" s="38" t="s">
        <v>6</v>
      </c>
      <c r="E11" s="38" t="s">
        <v>7</v>
      </c>
      <c r="F11" s="38" t="s">
        <v>8</v>
      </c>
      <c r="G11" s="38" t="s">
        <v>9</v>
      </c>
      <c r="H11" s="38" t="s">
        <v>10</v>
      </c>
      <c r="I11" s="39" t="s">
        <v>11</v>
      </c>
      <c r="J11" s="39" t="s">
        <v>12</v>
      </c>
      <c r="K11" s="39" t="s">
        <v>32</v>
      </c>
      <c r="L11" s="40" t="s">
        <v>31</v>
      </c>
    </row>
    <row r="12" spans="1:13" ht="12.75">
      <c r="A12" s="41"/>
      <c r="B12" s="42"/>
      <c r="C12" s="42" t="s">
        <v>33</v>
      </c>
      <c r="D12" s="42" t="s">
        <v>29</v>
      </c>
      <c r="E12" s="42" t="s">
        <v>29</v>
      </c>
      <c r="F12" s="42" t="s">
        <v>29</v>
      </c>
      <c r="G12" s="42" t="s">
        <v>29</v>
      </c>
      <c r="H12" s="42" t="s">
        <v>29</v>
      </c>
      <c r="I12" s="42" t="s">
        <v>29</v>
      </c>
      <c r="J12" s="42" t="s">
        <v>29</v>
      </c>
      <c r="K12" s="42" t="s">
        <v>30</v>
      </c>
      <c r="L12" s="43" t="s">
        <v>29</v>
      </c>
      <c r="M12" s="36"/>
    </row>
    <row r="13" spans="1:12" ht="12.75">
      <c r="A13" s="27">
        <v>41579</v>
      </c>
      <c r="B13" s="21">
        <v>1</v>
      </c>
      <c r="C13" s="26">
        <v>0</v>
      </c>
      <c r="D13" s="1">
        <v>0</v>
      </c>
      <c r="E13" s="1">
        <v>0</v>
      </c>
      <c r="F13" s="1">
        <v>0</v>
      </c>
      <c r="G13" s="22">
        <v>0</v>
      </c>
      <c r="H13" s="23">
        <v>0</v>
      </c>
      <c r="I13" s="21">
        <v>0</v>
      </c>
      <c r="J13" s="5">
        <v>0</v>
      </c>
      <c r="K13" s="24">
        <v>57</v>
      </c>
      <c r="L13" s="25" t="s">
        <v>0</v>
      </c>
    </row>
    <row r="14" spans="1:12" ht="12.75">
      <c r="A14" s="27">
        <v>41580</v>
      </c>
      <c r="B14" s="21">
        <v>2</v>
      </c>
      <c r="C14" s="26">
        <v>2330</v>
      </c>
      <c r="D14" s="1">
        <v>67.3</v>
      </c>
      <c r="E14" s="1">
        <v>47.9</v>
      </c>
      <c r="F14" s="1">
        <v>426</v>
      </c>
      <c r="G14" s="22">
        <v>0</v>
      </c>
      <c r="H14" s="23">
        <v>5497</v>
      </c>
      <c r="I14" s="21">
        <v>14</v>
      </c>
      <c r="J14" s="5">
        <v>1.5</v>
      </c>
      <c r="K14" s="24">
        <v>55.6</v>
      </c>
      <c r="L14" s="25" t="s">
        <v>25</v>
      </c>
    </row>
    <row r="15" spans="1:12" ht="12.75">
      <c r="A15" s="27">
        <v>41581</v>
      </c>
      <c r="B15" s="21">
        <v>3</v>
      </c>
      <c r="C15" s="26">
        <v>1</v>
      </c>
      <c r="D15" s="1">
        <v>0</v>
      </c>
      <c r="E15" s="1">
        <v>0</v>
      </c>
      <c r="F15" s="1">
        <v>0</v>
      </c>
      <c r="G15" s="22">
        <v>0</v>
      </c>
      <c r="H15" s="23">
        <v>150</v>
      </c>
      <c r="I15" s="21">
        <v>0</v>
      </c>
      <c r="J15" s="5">
        <v>0.6</v>
      </c>
      <c r="K15" s="24">
        <v>58.7</v>
      </c>
      <c r="L15" s="25" t="s">
        <v>0</v>
      </c>
    </row>
    <row r="16" spans="1:12" ht="12.75">
      <c r="A16" s="27">
        <v>41582</v>
      </c>
      <c r="B16" s="21">
        <v>4</v>
      </c>
      <c r="C16" s="26">
        <v>3</v>
      </c>
      <c r="D16" s="1">
        <v>0</v>
      </c>
      <c r="E16" s="1">
        <v>0</v>
      </c>
      <c r="F16" s="1">
        <v>1</v>
      </c>
      <c r="G16" s="22">
        <v>0</v>
      </c>
      <c r="H16" s="23">
        <v>350</v>
      </c>
      <c r="I16" s="21">
        <v>0</v>
      </c>
      <c r="J16" s="5">
        <v>1.4</v>
      </c>
      <c r="K16" s="24">
        <v>58.2</v>
      </c>
      <c r="L16" s="25" t="s">
        <v>0</v>
      </c>
    </row>
    <row r="17" spans="1:12" ht="12.75">
      <c r="A17" s="27">
        <v>41583</v>
      </c>
      <c r="B17" s="21">
        <v>5</v>
      </c>
      <c r="C17" s="26">
        <v>685</v>
      </c>
      <c r="D17" s="1">
        <v>17</v>
      </c>
      <c r="E17" s="1">
        <v>65</v>
      </c>
      <c r="F17" s="1">
        <v>9</v>
      </c>
      <c r="G17" s="22">
        <v>19</v>
      </c>
      <c r="H17" s="23">
        <v>850</v>
      </c>
      <c r="I17" s="21">
        <v>4</v>
      </c>
      <c r="J17" s="5">
        <v>3.4</v>
      </c>
      <c r="K17" s="24">
        <v>57.4</v>
      </c>
      <c r="L17" s="25" t="s">
        <v>17</v>
      </c>
    </row>
    <row r="18" spans="1:12" ht="12.75">
      <c r="A18" s="27">
        <v>41584</v>
      </c>
      <c r="B18" s="21">
        <v>6</v>
      </c>
      <c r="C18" s="26">
        <v>1335</v>
      </c>
      <c r="D18" s="1">
        <v>38</v>
      </c>
      <c r="E18" s="1">
        <v>124</v>
      </c>
      <c r="F18" s="1">
        <v>20</v>
      </c>
      <c r="G18" s="22">
        <v>89</v>
      </c>
      <c r="H18" s="23">
        <v>1850</v>
      </c>
      <c r="I18" s="21">
        <v>11</v>
      </c>
      <c r="J18" s="5">
        <v>7.4</v>
      </c>
      <c r="K18" s="24">
        <v>57.2</v>
      </c>
      <c r="L18" s="25" t="s">
        <v>18</v>
      </c>
    </row>
    <row r="19" spans="1:12" ht="12.75">
      <c r="A19" s="27">
        <v>41585</v>
      </c>
      <c r="B19" s="21">
        <v>7</v>
      </c>
      <c r="C19" s="26">
        <v>1554</v>
      </c>
      <c r="D19" s="1">
        <v>50</v>
      </c>
      <c r="E19" s="1">
        <v>139</v>
      </c>
      <c r="F19" s="1">
        <v>24</v>
      </c>
      <c r="G19" s="22">
        <v>180</v>
      </c>
      <c r="H19" s="23">
        <v>1050</v>
      </c>
      <c r="I19" s="21">
        <v>9</v>
      </c>
      <c r="J19" s="5">
        <v>4.2</v>
      </c>
      <c r="K19" s="24">
        <v>57.7</v>
      </c>
      <c r="L19" s="25" t="s">
        <v>19</v>
      </c>
    </row>
    <row r="20" spans="1:12" ht="12.75">
      <c r="A20" s="27">
        <v>41586</v>
      </c>
      <c r="B20" s="21">
        <v>8</v>
      </c>
      <c r="C20" s="26">
        <v>1821</v>
      </c>
      <c r="D20" s="1">
        <v>53</v>
      </c>
      <c r="E20" s="1">
        <v>168</v>
      </c>
      <c r="F20" s="1">
        <v>26</v>
      </c>
      <c r="G20" s="22">
        <v>138</v>
      </c>
      <c r="H20" s="23">
        <v>1700</v>
      </c>
      <c r="I20" s="21">
        <v>12</v>
      </c>
      <c r="J20" s="5">
        <v>6.8</v>
      </c>
      <c r="K20" s="24">
        <v>56.8</v>
      </c>
      <c r="L20" s="25" t="s">
        <v>20</v>
      </c>
    </row>
    <row r="21" spans="1:12" ht="12.75">
      <c r="A21" s="27">
        <v>41587</v>
      </c>
      <c r="B21" s="21">
        <v>9</v>
      </c>
      <c r="C21" s="26">
        <v>1872</v>
      </c>
      <c r="D21" s="1">
        <v>54</v>
      </c>
      <c r="E21" s="1">
        <v>151</v>
      </c>
      <c r="F21" s="1">
        <v>77</v>
      </c>
      <c r="G21" s="22">
        <v>169</v>
      </c>
      <c r="H21" s="23">
        <v>2309</v>
      </c>
      <c r="I21" s="21">
        <v>23</v>
      </c>
      <c r="J21" s="5">
        <v>3.6</v>
      </c>
      <c r="K21" s="24">
        <v>57.1</v>
      </c>
      <c r="L21" s="25" t="s">
        <v>21</v>
      </c>
    </row>
    <row r="22" spans="1:12" ht="12.75">
      <c r="A22" s="27">
        <v>41588</v>
      </c>
      <c r="B22" s="21">
        <v>10</v>
      </c>
      <c r="C22" s="26">
        <v>3109</v>
      </c>
      <c r="D22" s="1">
        <v>82</v>
      </c>
      <c r="E22" s="1">
        <v>269</v>
      </c>
      <c r="F22" s="1">
        <v>91</v>
      </c>
      <c r="G22" s="22">
        <v>190</v>
      </c>
      <c r="H22" s="23">
        <v>2614</v>
      </c>
      <c r="I22" s="21">
        <v>9</v>
      </c>
      <c r="J22" s="5">
        <v>7.4</v>
      </c>
      <c r="K22" s="24">
        <v>58</v>
      </c>
      <c r="L22" s="25" t="s">
        <v>22</v>
      </c>
    </row>
    <row r="23" spans="1:12" ht="12.75">
      <c r="A23" s="27">
        <v>41589</v>
      </c>
      <c r="B23" s="21">
        <v>11</v>
      </c>
      <c r="C23" s="26">
        <v>1553</v>
      </c>
      <c r="D23" s="1">
        <v>53</v>
      </c>
      <c r="E23" s="1">
        <v>137</v>
      </c>
      <c r="F23" s="1">
        <v>27</v>
      </c>
      <c r="G23" s="22">
        <v>204</v>
      </c>
      <c r="H23" s="23">
        <v>1700</v>
      </c>
      <c r="I23" s="21">
        <v>12</v>
      </c>
      <c r="J23" s="5">
        <v>8.5</v>
      </c>
      <c r="K23" s="24">
        <v>58.6</v>
      </c>
      <c r="L23" s="25" t="s">
        <v>16</v>
      </c>
    </row>
    <row r="24" spans="1:12" ht="12.75">
      <c r="A24" s="27">
        <v>41590</v>
      </c>
      <c r="B24" s="21">
        <v>12</v>
      </c>
      <c r="C24" s="26">
        <v>2002</v>
      </c>
      <c r="D24" s="1">
        <v>74</v>
      </c>
      <c r="E24" s="1">
        <v>170</v>
      </c>
      <c r="F24" s="1">
        <v>38</v>
      </c>
      <c r="G24" s="22">
        <v>343</v>
      </c>
      <c r="H24" s="23">
        <v>2480</v>
      </c>
      <c r="I24" s="21">
        <v>17</v>
      </c>
      <c r="J24" s="5">
        <v>12.4</v>
      </c>
      <c r="K24" s="24">
        <v>57.9</v>
      </c>
      <c r="L24" s="25" t="s">
        <v>0</v>
      </c>
    </row>
    <row r="25" spans="1:12" ht="12.75">
      <c r="A25" s="27">
        <v>41591</v>
      </c>
      <c r="B25" s="21">
        <v>13</v>
      </c>
      <c r="C25" s="26">
        <v>2241</v>
      </c>
      <c r="D25" s="1">
        <v>77</v>
      </c>
      <c r="E25" s="1">
        <v>174</v>
      </c>
      <c r="F25" s="1">
        <v>88</v>
      </c>
      <c r="G25" s="22">
        <v>352</v>
      </c>
      <c r="H25" s="23">
        <v>2689</v>
      </c>
      <c r="I25" s="21">
        <v>19</v>
      </c>
      <c r="J25" s="5">
        <v>3</v>
      </c>
      <c r="K25" s="24">
        <v>58.3</v>
      </c>
      <c r="L25" s="25" t="s">
        <v>15</v>
      </c>
    </row>
    <row r="26" spans="1:12" ht="12.75">
      <c r="A26" s="27">
        <v>41592</v>
      </c>
      <c r="B26" s="21">
        <v>14</v>
      </c>
      <c r="C26" s="26">
        <v>3118</v>
      </c>
      <c r="D26" s="1">
        <v>79</v>
      </c>
      <c r="E26" s="1">
        <v>202</v>
      </c>
      <c r="F26" s="1">
        <v>259</v>
      </c>
      <c r="G26" s="22">
        <v>254</v>
      </c>
      <c r="H26" s="23">
        <v>3126</v>
      </c>
      <c r="I26" s="21">
        <v>19</v>
      </c>
      <c r="J26" s="5">
        <v>5</v>
      </c>
      <c r="K26" s="24">
        <v>58.9</v>
      </c>
      <c r="L26" s="25" t="s">
        <v>23</v>
      </c>
    </row>
    <row r="27" spans="1:12" ht="12.75">
      <c r="A27" s="27">
        <v>41593</v>
      </c>
      <c r="B27" s="21">
        <v>15</v>
      </c>
      <c r="C27" s="26">
        <v>3327</v>
      </c>
      <c r="D27" s="1">
        <v>59.6</v>
      </c>
      <c r="E27" s="1">
        <v>114</v>
      </c>
      <c r="F27" s="1">
        <v>518</v>
      </c>
      <c r="G27" s="22">
        <v>0</v>
      </c>
      <c r="H27" s="23">
        <v>1810</v>
      </c>
      <c r="I27" s="33">
        <v>10</v>
      </c>
      <c r="J27" s="5">
        <v>2</v>
      </c>
      <c r="K27" s="24">
        <v>58.8</v>
      </c>
      <c r="L27" s="25" t="s">
        <v>24</v>
      </c>
    </row>
    <row r="28" spans="1:12" ht="12.75">
      <c r="A28" s="27">
        <v>41594</v>
      </c>
      <c r="B28" s="21">
        <v>16</v>
      </c>
      <c r="C28" s="26">
        <f>(G28*579/100)+(J28*241/100)</f>
        <v>961.375</v>
      </c>
      <c r="D28" s="1">
        <f>(G28*21.15/100)+(J28*12.2/100)</f>
        <v>35.20249999999999</v>
      </c>
      <c r="E28" s="1">
        <f>(G28*49.9/100)+(J28*0.5/100)</f>
        <v>82.3475</v>
      </c>
      <c r="F28" s="1">
        <f>(G28*9.1/100)+(J28*41/100)</f>
        <v>16.04</v>
      </c>
      <c r="G28" s="22">
        <v>165</v>
      </c>
      <c r="H28" s="23">
        <v>550</v>
      </c>
      <c r="I28" s="24">
        <v>2.4</v>
      </c>
      <c r="J28" s="5">
        <v>2.5</v>
      </c>
      <c r="K28" s="24">
        <v>59.7</v>
      </c>
      <c r="L28" s="25" t="s">
        <v>0</v>
      </c>
    </row>
    <row r="29" spans="1:12" ht="12.75">
      <c r="A29" s="27">
        <v>41595</v>
      </c>
      <c r="B29" s="21">
        <v>17</v>
      </c>
      <c r="C29" s="26">
        <f aca="true" t="shared" si="0" ref="C29:C42">(G29*579/100)+(J29*241/100)</f>
        <v>965.472</v>
      </c>
      <c r="D29" s="1">
        <f aca="true" t="shared" si="1" ref="D29:D42">(G29*21.15/100)+(J29*12.2/100)</f>
        <v>35.40989999999999</v>
      </c>
      <c r="E29" s="1">
        <f aca="true" t="shared" si="2" ref="E29:E42">(G29*49.9/100)+(J29*0.5/100)</f>
        <v>82.356</v>
      </c>
      <c r="F29" s="1">
        <f aca="true" t="shared" si="3" ref="F29:F42">(G29*9.1/100)+(J29*41/100)</f>
        <v>16.737000000000002</v>
      </c>
      <c r="G29" s="22">
        <v>165</v>
      </c>
      <c r="H29" s="23">
        <v>1050</v>
      </c>
      <c r="I29" s="24">
        <v>0</v>
      </c>
      <c r="J29" s="5">
        <v>4.2</v>
      </c>
      <c r="K29" s="24">
        <v>58.2</v>
      </c>
      <c r="L29" s="25" t="s">
        <v>0</v>
      </c>
    </row>
    <row r="30" spans="1:12" ht="12.75">
      <c r="A30" s="27">
        <v>41596</v>
      </c>
      <c r="B30" s="21">
        <v>18</v>
      </c>
      <c r="C30" s="26">
        <f t="shared" si="0"/>
        <v>964.0260000000001</v>
      </c>
      <c r="D30" s="1">
        <f t="shared" si="1"/>
        <v>35.33669999999999</v>
      </c>
      <c r="E30" s="1">
        <f t="shared" si="2"/>
        <v>82.353</v>
      </c>
      <c r="F30" s="1">
        <f t="shared" si="3"/>
        <v>16.491</v>
      </c>
      <c r="G30" s="22">
        <v>165</v>
      </c>
      <c r="H30" s="23">
        <v>900</v>
      </c>
      <c r="I30" s="24">
        <v>1.4</v>
      </c>
      <c r="J30" s="5">
        <v>3.6</v>
      </c>
      <c r="K30" s="24">
        <v>57.1</v>
      </c>
      <c r="L30" s="25" t="s">
        <v>0</v>
      </c>
    </row>
    <row r="31" spans="1:12" ht="12.75">
      <c r="A31" s="27">
        <v>41597</v>
      </c>
      <c r="B31" s="21">
        <v>19</v>
      </c>
      <c r="C31" s="26">
        <f t="shared" si="0"/>
        <v>965.472</v>
      </c>
      <c r="D31" s="1">
        <f t="shared" si="1"/>
        <v>35.40989999999999</v>
      </c>
      <c r="E31" s="1">
        <f t="shared" si="2"/>
        <v>82.356</v>
      </c>
      <c r="F31" s="1">
        <f t="shared" si="3"/>
        <v>16.737000000000002</v>
      </c>
      <c r="G31" s="22">
        <v>165</v>
      </c>
      <c r="H31" s="23">
        <v>1150</v>
      </c>
      <c r="I31" s="24">
        <v>4</v>
      </c>
      <c r="J31" s="5">
        <v>4.2</v>
      </c>
      <c r="K31" s="24">
        <v>57.2</v>
      </c>
      <c r="L31" s="25" t="s">
        <v>0</v>
      </c>
    </row>
    <row r="32" spans="1:12" ht="12.75">
      <c r="A32" s="27">
        <v>41598</v>
      </c>
      <c r="B32" s="21">
        <v>20</v>
      </c>
      <c r="C32" s="26">
        <f t="shared" si="0"/>
        <v>962.0980000000001</v>
      </c>
      <c r="D32" s="1">
        <f t="shared" si="1"/>
        <v>35.23909999999999</v>
      </c>
      <c r="E32" s="1">
        <f t="shared" si="2"/>
        <v>82.34899999999999</v>
      </c>
      <c r="F32" s="1">
        <f t="shared" si="3"/>
        <v>16.163</v>
      </c>
      <c r="G32" s="22">
        <v>165</v>
      </c>
      <c r="H32" s="23">
        <v>1283</v>
      </c>
      <c r="I32" s="24">
        <v>2.8</v>
      </c>
      <c r="J32" s="5">
        <v>2.8</v>
      </c>
      <c r="K32" s="24">
        <v>56.9</v>
      </c>
      <c r="L32" s="25" t="s">
        <v>0</v>
      </c>
    </row>
    <row r="33" spans="1:12" ht="12.75">
      <c r="A33" s="27">
        <v>41599</v>
      </c>
      <c r="B33" s="21">
        <v>21</v>
      </c>
      <c r="C33" s="26">
        <f t="shared" si="0"/>
        <v>964.0260000000001</v>
      </c>
      <c r="D33" s="1">
        <f t="shared" si="1"/>
        <v>35.33669999999999</v>
      </c>
      <c r="E33" s="1">
        <f t="shared" si="2"/>
        <v>82.353</v>
      </c>
      <c r="F33" s="1">
        <f t="shared" si="3"/>
        <v>16.491</v>
      </c>
      <c r="G33" s="22">
        <v>165</v>
      </c>
      <c r="H33" s="23">
        <v>1050</v>
      </c>
      <c r="I33" s="24">
        <v>3.7</v>
      </c>
      <c r="J33" s="5">
        <v>3.6</v>
      </c>
      <c r="K33" s="24">
        <v>56.9</v>
      </c>
      <c r="L33" s="25" t="s">
        <v>0</v>
      </c>
    </row>
    <row r="34" spans="1:12" ht="12.75">
      <c r="A34" s="27">
        <v>41600</v>
      </c>
      <c r="B34" s="21">
        <v>22</v>
      </c>
      <c r="C34" s="26">
        <f t="shared" si="0"/>
        <v>958.2420000000001</v>
      </c>
      <c r="D34" s="1">
        <f t="shared" si="1"/>
        <v>35.043899999999994</v>
      </c>
      <c r="E34" s="1">
        <f t="shared" si="2"/>
        <v>82.341</v>
      </c>
      <c r="F34" s="1">
        <f t="shared" si="3"/>
        <v>15.507</v>
      </c>
      <c r="G34" s="22">
        <v>165</v>
      </c>
      <c r="H34" s="23">
        <v>1700</v>
      </c>
      <c r="I34" s="24">
        <v>8.3</v>
      </c>
      <c r="J34" s="5">
        <v>1.2</v>
      </c>
      <c r="K34" s="24">
        <v>56.6</v>
      </c>
      <c r="L34" s="25" t="s">
        <v>0</v>
      </c>
    </row>
    <row r="35" spans="1:12" ht="12.75">
      <c r="A35" s="27">
        <v>41601</v>
      </c>
      <c r="B35" s="21">
        <v>23</v>
      </c>
      <c r="C35" s="26">
        <f t="shared" si="0"/>
        <v>963.544</v>
      </c>
      <c r="D35" s="1">
        <f t="shared" si="1"/>
        <v>35.31229999999999</v>
      </c>
      <c r="E35" s="1">
        <f t="shared" si="2"/>
        <v>82.35199999999999</v>
      </c>
      <c r="F35" s="1">
        <f t="shared" si="3"/>
        <v>16.409</v>
      </c>
      <c r="G35" s="22">
        <v>165</v>
      </c>
      <c r="H35" s="23">
        <v>1950</v>
      </c>
      <c r="I35" s="24">
        <v>10.5</v>
      </c>
      <c r="J35" s="5">
        <v>3.4</v>
      </c>
      <c r="K35" s="24">
        <v>56.6</v>
      </c>
      <c r="L35" s="25" t="s">
        <v>0</v>
      </c>
    </row>
    <row r="36" spans="1:12" ht="12.75">
      <c r="A36" s="27">
        <v>41602</v>
      </c>
      <c r="B36" s="21">
        <v>24</v>
      </c>
      <c r="C36" s="26">
        <v>2630</v>
      </c>
      <c r="D36" s="1">
        <v>72</v>
      </c>
      <c r="E36" s="1">
        <v>126</v>
      </c>
      <c r="F36" s="1">
        <v>284</v>
      </c>
      <c r="G36" s="22">
        <v>220</v>
      </c>
      <c r="H36" s="23">
        <v>5327</v>
      </c>
      <c r="I36" s="24">
        <v>21.8</v>
      </c>
      <c r="J36" s="5">
        <v>1.8</v>
      </c>
      <c r="K36" s="24">
        <v>56.8</v>
      </c>
      <c r="L36" s="25" t="s">
        <v>13</v>
      </c>
    </row>
    <row r="37" spans="1:12" ht="12.75">
      <c r="A37" s="27">
        <v>41603</v>
      </c>
      <c r="B37" s="21">
        <v>25</v>
      </c>
      <c r="C37" s="26">
        <f t="shared" si="0"/>
        <v>960.1700000000001</v>
      </c>
      <c r="D37" s="1">
        <f t="shared" si="1"/>
        <v>35.14149999999999</v>
      </c>
      <c r="E37" s="1">
        <f t="shared" si="2"/>
        <v>82.345</v>
      </c>
      <c r="F37" s="1">
        <f t="shared" si="3"/>
        <v>15.835</v>
      </c>
      <c r="G37" s="22">
        <v>165</v>
      </c>
      <c r="H37" s="23">
        <v>1500</v>
      </c>
      <c r="I37" s="24">
        <v>12.6</v>
      </c>
      <c r="J37" s="5">
        <v>2</v>
      </c>
      <c r="K37" s="24">
        <v>58.7</v>
      </c>
      <c r="L37" s="25" t="s">
        <v>0</v>
      </c>
    </row>
    <row r="38" spans="1:12" ht="12.75">
      <c r="A38" s="27">
        <v>41604</v>
      </c>
      <c r="B38" s="21">
        <v>26</v>
      </c>
      <c r="C38" s="26">
        <v>2409</v>
      </c>
      <c r="D38" s="1">
        <v>76</v>
      </c>
      <c r="E38" s="1">
        <v>140</v>
      </c>
      <c r="F38" s="1">
        <v>193</v>
      </c>
      <c r="G38" s="22">
        <v>274</v>
      </c>
      <c r="H38" s="23">
        <v>3200</v>
      </c>
      <c r="I38" s="24">
        <v>22.6</v>
      </c>
      <c r="J38" s="5">
        <v>2</v>
      </c>
      <c r="K38" s="24">
        <v>57.6</v>
      </c>
      <c r="L38" s="25" t="s">
        <v>14</v>
      </c>
    </row>
    <row r="39" spans="1:12" ht="12.75">
      <c r="A39" s="27">
        <v>41605</v>
      </c>
      <c r="B39" s="21">
        <v>27</v>
      </c>
      <c r="C39" s="26">
        <v>569</v>
      </c>
      <c r="D39" s="1">
        <v>8.5</v>
      </c>
      <c r="E39" s="1">
        <v>20.4</v>
      </c>
      <c r="F39" s="1">
        <v>81.8</v>
      </c>
      <c r="G39" s="22">
        <v>0</v>
      </c>
      <c r="H39" s="23">
        <v>1517</v>
      </c>
      <c r="I39" s="24">
        <v>2.9</v>
      </c>
      <c r="J39" s="5">
        <v>0</v>
      </c>
      <c r="K39" s="24">
        <v>59.6</v>
      </c>
      <c r="L39" s="25" t="s">
        <v>26</v>
      </c>
    </row>
    <row r="40" spans="1:12" ht="12.75">
      <c r="A40" s="27">
        <v>41606</v>
      </c>
      <c r="B40" s="21">
        <v>28</v>
      </c>
      <c r="C40" s="26">
        <f t="shared" si="0"/>
        <v>2584.75</v>
      </c>
      <c r="D40" s="1">
        <f t="shared" si="1"/>
        <v>94.451</v>
      </c>
      <c r="E40" s="1">
        <f t="shared" si="2"/>
        <v>222.55899999999997</v>
      </c>
      <c r="F40" s="1">
        <f t="shared" si="3"/>
        <v>40.995999999999995</v>
      </c>
      <c r="G40" s="22">
        <v>446</v>
      </c>
      <c r="H40" s="23">
        <v>1850</v>
      </c>
      <c r="I40" s="24">
        <v>18.7</v>
      </c>
      <c r="J40" s="5">
        <v>1</v>
      </c>
      <c r="K40" s="24">
        <v>58.7</v>
      </c>
      <c r="L40" s="25" t="s">
        <v>0</v>
      </c>
    </row>
    <row r="41" spans="1:12" ht="12.75">
      <c r="A41" s="27">
        <v>41607</v>
      </c>
      <c r="B41" s="21">
        <v>29</v>
      </c>
      <c r="C41" s="26">
        <f t="shared" si="0"/>
        <v>1957.008</v>
      </c>
      <c r="D41" s="1">
        <f t="shared" si="1"/>
        <v>71.64959999999999</v>
      </c>
      <c r="E41" s="1">
        <f t="shared" si="2"/>
        <v>167.688</v>
      </c>
      <c r="F41" s="1">
        <f t="shared" si="3"/>
        <v>32.544</v>
      </c>
      <c r="G41" s="22">
        <v>336</v>
      </c>
      <c r="H41" s="23">
        <v>1500</v>
      </c>
      <c r="I41" s="24">
        <v>8.8</v>
      </c>
      <c r="J41" s="5">
        <v>4.8</v>
      </c>
      <c r="K41" s="24">
        <v>58</v>
      </c>
      <c r="L41" s="25" t="s">
        <v>0</v>
      </c>
    </row>
    <row r="42" spans="1:12" ht="12.75">
      <c r="A42" s="27">
        <v>41608</v>
      </c>
      <c r="B42" s="21">
        <v>30</v>
      </c>
      <c r="C42" s="26">
        <f t="shared" si="0"/>
        <v>1260.286</v>
      </c>
      <c r="D42" s="1">
        <f t="shared" si="1"/>
        <v>46.09069999999999</v>
      </c>
      <c r="E42" s="1">
        <f t="shared" si="2"/>
        <v>108.29099999999998</v>
      </c>
      <c r="F42" s="1">
        <f t="shared" si="3"/>
        <v>20.403</v>
      </c>
      <c r="G42" s="22">
        <v>217</v>
      </c>
      <c r="H42" s="23">
        <v>800</v>
      </c>
      <c r="I42" s="24">
        <v>1.3</v>
      </c>
      <c r="J42" s="5">
        <v>1.6</v>
      </c>
      <c r="K42" s="24">
        <v>57.6</v>
      </c>
      <c r="L42" s="25" t="s">
        <v>0</v>
      </c>
    </row>
    <row r="43" spans="1:12" ht="12.75">
      <c r="A43" s="18"/>
      <c r="B43" s="10"/>
      <c r="C43" s="19"/>
      <c r="D43" s="19"/>
      <c r="E43" s="19"/>
      <c r="F43" s="19"/>
      <c r="G43" s="19"/>
      <c r="H43" s="19"/>
      <c r="I43" s="20"/>
      <c r="J43" s="20"/>
      <c r="K43" s="11"/>
      <c r="L43" s="15"/>
    </row>
    <row r="44" spans="1:12" ht="12.75">
      <c r="A44" s="16"/>
      <c r="B44" s="17"/>
      <c r="C44" s="29" t="s">
        <v>5</v>
      </c>
      <c r="D44" s="30" t="s">
        <v>6</v>
      </c>
      <c r="E44" s="30" t="s">
        <v>7</v>
      </c>
      <c r="F44" s="30" t="s">
        <v>8</v>
      </c>
      <c r="G44" s="30" t="s">
        <v>9</v>
      </c>
      <c r="H44" s="30" t="s">
        <v>10</v>
      </c>
      <c r="I44" s="32" t="s">
        <v>11</v>
      </c>
      <c r="J44" s="31" t="s">
        <v>12</v>
      </c>
      <c r="K44" s="14"/>
      <c r="L44" s="15"/>
    </row>
    <row r="45" spans="1:12" ht="12.75">
      <c r="A45" s="12" t="s">
        <v>3</v>
      </c>
      <c r="B45" s="13"/>
      <c r="C45" s="26">
        <f aca="true" t="shared" si="4" ref="C45:J45">AVERAGE(C13:C44)</f>
        <v>1500.848966666667</v>
      </c>
      <c r="D45" s="1">
        <f t="shared" si="4"/>
        <v>46.334126666666656</v>
      </c>
      <c r="E45" s="1">
        <f t="shared" si="4"/>
        <v>109.56635</v>
      </c>
      <c r="F45" s="1">
        <f t="shared" si="4"/>
        <v>80.10510000000001</v>
      </c>
      <c r="G45" s="2">
        <f t="shared" si="4"/>
        <v>163.86666666666667</v>
      </c>
      <c r="H45" s="3">
        <f t="shared" si="4"/>
        <v>1783.4</v>
      </c>
      <c r="I45" s="4">
        <f t="shared" si="4"/>
        <v>9.360000000000003</v>
      </c>
      <c r="J45" s="5">
        <f t="shared" si="4"/>
        <v>3.53</v>
      </c>
      <c r="K45" s="9"/>
      <c r="L45" s="8"/>
    </row>
    <row r="46" spans="1:12" ht="12.75">
      <c r="A46" s="12" t="s">
        <v>4</v>
      </c>
      <c r="B46" s="13"/>
      <c r="C46" s="13"/>
      <c r="D46" s="28">
        <f>D45*4/C45*100</f>
        <v>12.348777977193304</v>
      </c>
      <c r="E46" s="28">
        <f>E45*9/C45*100</f>
        <v>65.70262377500164</v>
      </c>
      <c r="F46" s="28">
        <f>F45*4/C45*100</f>
        <v>21.349276783768758</v>
      </c>
      <c r="G46" s="10"/>
      <c r="H46" s="10"/>
      <c r="I46" s="11"/>
      <c r="J46" s="11"/>
      <c r="K46" s="7"/>
      <c r="L46" s="8"/>
    </row>
  </sheetData>
  <hyperlinks>
    <hyperlink ref="I10" r:id="rId1" display="USDA SR 26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2014-04-23T14:17:55Z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