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055" activeTab="0"/>
  </bookViews>
  <sheets>
    <sheet name="Jan-2014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<sst xmlns="http://schemas.openxmlformats.org/spreadsheetml/2006/main" count="70" uniqueCount="37">
  <si>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-</t>
  </si>
  <si>
    <t>Day</t>
  </si>
  <si>
    <t>Date</t>
  </si>
  <si>
    <t xml:space="preserve">Average              </t>
  </si>
  <si>
    <t xml:space="preserve">Average energy %    </t>
  </si>
  <si>
    <t>Energy</t>
  </si>
  <si>
    <t>Protein</t>
  </si>
  <si>
    <t>Fat</t>
  </si>
  <si>
    <t>Carbs</t>
  </si>
  <si>
    <t>Water</t>
  </si>
  <si>
    <t>Dates</t>
  </si>
  <si>
    <t>Eggs</t>
  </si>
  <si>
    <t>Other</t>
  </si>
  <si>
    <t>T - Hibiscus-rosehips tea bags (1.5 g), pcs</t>
  </si>
  <si>
    <t>T-9</t>
  </si>
  <si>
    <t>T-10</t>
  </si>
  <si>
    <t>T-11</t>
  </si>
  <si>
    <t>T-8</t>
  </si>
  <si>
    <t>T-18</t>
  </si>
  <si>
    <t>T-15</t>
  </si>
  <si>
    <t>T-12</t>
  </si>
  <si>
    <t>C-1</t>
  </si>
  <si>
    <t>C-0,2</t>
  </si>
  <si>
    <t>C-0,8</t>
  </si>
  <si>
    <t>C-1,2</t>
  </si>
  <si>
    <t>C-0,4</t>
  </si>
  <si>
    <t>Almond</t>
  </si>
  <si>
    <t>NaCl</t>
  </si>
  <si>
    <t>C - Instant coffee, g</t>
  </si>
  <si>
    <t>Mandarin-349; potatoes-898</t>
  </si>
  <si>
    <t>All food - 366 g/day</t>
  </si>
  <si>
    <t>USDA Nutrient Database</t>
  </si>
  <si>
    <t>g</t>
  </si>
  <si>
    <t>kg</t>
  </si>
  <si>
    <t>kcal</t>
  </si>
  <si>
    <t>Weight</t>
  </si>
  <si>
    <t xml:space="preserve">Nutrient source: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</si>
</sst>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$-409]mmmm\ d\,\ yyyy;@"/>
    <numFmt numFmtId="187" formatCode="mmm/yyyy"/>
    <numFmt numFmtId="188" formatCode="[$-409]d\-mmm\-yyyy;@"/>
  </numFmts>
  <fonts count="9">
    <font>
      <sz val="10"/>
      <name val="Arial"/>
      <family val="0"/>
    </font>
    <font>
      <u val="single"/>
      <sz val="8.9"/>
      <color indexed="12"/>
      <name val="Arial"/>
      <family val="0"/>
    </font>
    <font>
      <u val="single"/>
      <sz val="8.9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5.75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0" borderId="2" xfId="0" applyBorder="1" applyAlignment="1">
      <alignment/>
    </xf>
    <xf numFmtId="180" fontId="0" fillId="0" borderId="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Border="1" applyAlignment="1">
      <alignment/>
    </xf>
    <xf numFmtId="188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0" borderId="3" xfId="0" applyNumberFormat="1" applyBorder="1" applyAlignment="1">
      <alignment/>
    </xf>
    <xf numFmtId="18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88" fontId="0" fillId="0" borderId="3" xfId="0" applyNumberFormat="1" applyBorder="1" applyAlignment="1">
      <alignment/>
    </xf>
    <xf numFmtId="0" fontId="4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188" fontId="0" fillId="5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1" fontId="0" fillId="7" borderId="7" xfId="0" applyNumberFormat="1" applyFill="1" applyBorder="1" applyAlignment="1">
      <alignment/>
    </xf>
    <xf numFmtId="180" fontId="0" fillId="0" borderId="8" xfId="0" applyNumberFormat="1" applyBorder="1" applyAlignment="1">
      <alignment/>
    </xf>
    <xf numFmtId="1" fontId="0" fillId="8" borderId="1" xfId="0" applyNumberFormat="1" applyFill="1" applyBorder="1" applyAlignment="1">
      <alignment/>
    </xf>
    <xf numFmtId="1" fontId="0" fillId="0" borderId="2" xfId="0" applyNumberFormat="1" applyBorder="1" applyAlignment="1">
      <alignment/>
    </xf>
    <xf numFmtId="1" fontId="0" fillId="9" borderId="1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0" borderId="1" xfId="0" applyFill="1" applyBorder="1" applyAlignment="1">
      <alignment/>
    </xf>
    <xf numFmtId="0" fontId="0" fillId="0" borderId="9" xfId="0" applyBorder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80" fontId="4" fillId="4" borderId="6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80" fontId="0" fillId="11" borderId="1" xfId="0" applyNumberFormat="1" applyFill="1" applyBorder="1" applyAlignment="1">
      <alignment/>
    </xf>
    <xf numFmtId="1" fontId="0" fillId="12" borderId="1" xfId="0" applyNumberFormat="1" applyFill="1" applyBorder="1" applyAlignment="1">
      <alignment/>
    </xf>
    <xf numFmtId="0" fontId="7" fillId="0" borderId="2" xfId="15" applyFont="1" applyBorder="1" applyAlignment="1">
      <alignment/>
    </xf>
    <xf numFmtId="186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80" fontId="4" fillId="4" borderId="13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186" fontId="4" fillId="4" borderId="15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4" borderId="18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Weight change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5"/>
          <c:w val="1"/>
          <c:h val="0.95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'Jan-2014'!$L$13:$L$43</c:f>
              <c:numCache/>
            </c:numRef>
          </c:val>
          <c:smooth val="0"/>
        </c:ser>
        <c:marker val="1"/>
        <c:axId val="44408953"/>
        <c:axId val="64136258"/>
      </c:lineChart>
      <c:catAx>
        <c:axId val="444089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136258"/>
        <c:crossesAt val="55"/>
        <c:auto val="1"/>
        <c:lblOffset val="100"/>
        <c:tickLblSkip val="2"/>
        <c:tickMarkSkip val="2"/>
        <c:noMultiLvlLbl val="0"/>
      </c:catAx>
      <c:valAx>
        <c:axId val="64136258"/>
        <c:scaling>
          <c:orientation val="minMax"/>
          <c:max val="60"/>
          <c:min val="55"/>
        </c:scaling>
        <c:axPos val="l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408953"/>
        <c:crossesAt val="1"/>
        <c:crossBetween val="midCat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0</xdr:colOff>
      <xdr:row>9</xdr:row>
      <xdr:rowOff>142875</xdr:rowOff>
    </xdr:to>
    <xdr:graphicFrame>
      <xdr:nvGraphicFramePr>
        <xdr:cNvPr id="1" name="Chart 1"/>
        <xdr:cNvGraphicFramePr/>
      </xdr:nvGraphicFramePr>
      <xdr:xfrm>
        <a:off x="19050" y="9525"/>
        <a:ext cx="304800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0</xdr:row>
      <xdr:rowOff>38100</xdr:rowOff>
    </xdr:from>
    <xdr:to>
      <xdr:col>12</xdr:col>
      <xdr:colOff>647700</xdr:colOff>
      <xdr:row>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38100"/>
          <a:ext cx="3800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db.nal.usda.gov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N50"/>
  <sheetViews>
    <sheetView tabSelected="1" zoomScale="67" zoomScaleNormal="67" workbookViewId="0" topLeftCell="A1">
      <selection activeCell="M50" sqref="M50"/>
    </sheetView>
  </sheetViews>
  <sheetFormatPr defaultColWidth="9.140625" defaultRowHeight="12.75"/>
  <cols>
    <col min="1" max="1" width="12.7109375" style="3" customWidth="1"/>
    <col min="2" max="2" width="5.28125" style="3" customWidth="1"/>
    <col min="3" max="3" width="8.00390625" style="23" customWidth="1"/>
    <col min="4" max="4" width="7.8515625" style="23" customWidth="1"/>
    <col min="5" max="5" width="5.140625" style="23" customWidth="1"/>
    <col min="6" max="6" width="7.00390625" style="23" customWidth="1"/>
    <col min="7" max="7" width="9.8515625" style="23" customWidth="1"/>
    <col min="8" max="8" width="7.00390625" style="23" customWidth="1"/>
    <col min="9" max="9" width="6.57421875" style="23" customWidth="1"/>
    <col min="10" max="10" width="6.7109375" style="23" customWidth="1"/>
    <col min="11" max="11" width="8.00390625" style="3" customWidth="1"/>
    <col min="12" max="12" width="9.28125" style="5" customWidth="1"/>
    <col min="13" max="13" width="19.140625" style="3" customWidth="1"/>
    <col min="14" max="16384" width="9.14062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7:12" ht="12.75">
      <c r="G10" s="3" t="s">
        <v>36</v>
      </c>
      <c r="I10" s="36" t="s">
        <v>31</v>
      </c>
      <c r="L10" s="3"/>
    </row>
    <row r="11" spans="1:13" ht="12.75">
      <c r="A11" s="37" t="s">
        <v>2</v>
      </c>
      <c r="B11" s="38" t="s">
        <v>1</v>
      </c>
      <c r="C11" s="38" t="s">
        <v>5</v>
      </c>
      <c r="D11" s="38" t="s">
        <v>6</v>
      </c>
      <c r="E11" s="38" t="s">
        <v>7</v>
      </c>
      <c r="F11" s="38" t="s">
        <v>8</v>
      </c>
      <c r="G11" s="38" t="s">
        <v>26</v>
      </c>
      <c r="H11" s="38" t="s">
        <v>10</v>
      </c>
      <c r="I11" s="38" t="s">
        <v>11</v>
      </c>
      <c r="J11" s="39" t="s">
        <v>27</v>
      </c>
      <c r="K11" s="38" t="s">
        <v>9</v>
      </c>
      <c r="L11" s="39" t="s">
        <v>35</v>
      </c>
      <c r="M11" s="40" t="s">
        <v>12</v>
      </c>
    </row>
    <row r="12" spans="1:14" ht="12.75">
      <c r="A12" s="41"/>
      <c r="B12" s="42"/>
      <c r="C12" s="42" t="s">
        <v>34</v>
      </c>
      <c r="D12" s="42" t="s">
        <v>32</v>
      </c>
      <c r="E12" s="42" t="s">
        <v>32</v>
      </c>
      <c r="F12" s="42" t="s">
        <v>32</v>
      </c>
      <c r="G12" s="42" t="s">
        <v>32</v>
      </c>
      <c r="H12" s="42" t="s">
        <v>32</v>
      </c>
      <c r="I12" s="42" t="s">
        <v>32</v>
      </c>
      <c r="J12" s="42" t="s">
        <v>32</v>
      </c>
      <c r="K12" s="42" t="s">
        <v>32</v>
      </c>
      <c r="L12" s="42" t="s">
        <v>33</v>
      </c>
      <c r="M12" s="44"/>
      <c r="N12" s="43"/>
    </row>
    <row r="13" spans="1:13" ht="12.75">
      <c r="A13" s="18">
        <v>41640</v>
      </c>
      <c r="B13" s="15">
        <v>1</v>
      </c>
      <c r="C13" s="35">
        <f>(G13*579/100)+(H13*282/100)+(I13*143/100)</f>
        <v>1925.25</v>
      </c>
      <c r="D13" s="1">
        <f>(G13*21.2/100)+(H13*2.45/100)+(I13*12.56/100)</f>
        <v>55.372</v>
      </c>
      <c r="E13" s="1">
        <f>(G13*49.93/100)+(H13*0.39/100)+(I13*9.51/100)</f>
        <v>120.0815</v>
      </c>
      <c r="F13" s="1">
        <f>(G13*9.05/100)+(H13*67.03/100)+(I13*0.72/100)</f>
        <v>150.3271</v>
      </c>
      <c r="G13" s="25">
        <v>239</v>
      </c>
      <c r="H13" s="2">
        <v>192</v>
      </c>
      <c r="I13" s="26">
        <v>0</v>
      </c>
      <c r="J13" s="27">
        <v>5</v>
      </c>
      <c r="K13" s="28">
        <v>2000</v>
      </c>
      <c r="L13" s="16">
        <v>59.3</v>
      </c>
      <c r="M13" s="17" t="s">
        <v>15</v>
      </c>
    </row>
    <row r="14" spans="1:13" ht="12.75">
      <c r="A14" s="18">
        <v>41641</v>
      </c>
      <c r="B14" s="15">
        <v>2</v>
      </c>
      <c r="C14" s="35">
        <f aca="true" t="shared" si="0" ref="C14:C42">(G14*579/100)+(H14*282/100)+(I14*143/100)</f>
        <v>1864.38</v>
      </c>
      <c r="D14" s="1">
        <f aca="true" t="shared" si="1" ref="D14:D42">(G14*21.2/100)+(H14*2.45/100)+(I14*12.56/100)</f>
        <v>68.264</v>
      </c>
      <c r="E14" s="1">
        <f aca="true" t="shared" si="2" ref="E14:E42">(G14*49.93/100)+(H14*0.39/100)+(I14*9.51/100)</f>
        <v>160.7746</v>
      </c>
      <c r="F14" s="1">
        <f aca="true" t="shared" si="3" ref="F14:F42">(G14*9.05/100)+(H14*67.03/100)+(I14*0.72/100)</f>
        <v>29.141000000000005</v>
      </c>
      <c r="G14" s="25">
        <v>322</v>
      </c>
      <c r="H14" s="2">
        <v>0</v>
      </c>
      <c r="I14" s="26">
        <v>0</v>
      </c>
      <c r="J14" s="27">
        <v>5</v>
      </c>
      <c r="K14" s="28">
        <v>2200</v>
      </c>
      <c r="L14" s="16">
        <v>59.1</v>
      </c>
      <c r="M14" s="17" t="s">
        <v>16</v>
      </c>
    </row>
    <row r="15" spans="1:13" ht="12.75">
      <c r="A15" s="18">
        <v>41642</v>
      </c>
      <c r="B15" s="15">
        <v>3</v>
      </c>
      <c r="C15" s="35">
        <f t="shared" si="0"/>
        <v>1540.53</v>
      </c>
      <c r="D15" s="1">
        <f t="shared" si="1"/>
        <v>50.736000000000004</v>
      </c>
      <c r="E15" s="1">
        <f t="shared" si="2"/>
        <v>115.6191</v>
      </c>
      <c r="F15" s="1">
        <f t="shared" si="3"/>
        <v>69.1671</v>
      </c>
      <c r="G15" s="25">
        <v>231</v>
      </c>
      <c r="H15" s="2">
        <v>72</v>
      </c>
      <c r="I15" s="26">
        <v>0</v>
      </c>
      <c r="J15" s="27">
        <v>5</v>
      </c>
      <c r="K15" s="28">
        <v>1600</v>
      </c>
      <c r="L15" s="16">
        <v>57.8</v>
      </c>
      <c r="M15" s="17" t="s">
        <v>17</v>
      </c>
    </row>
    <row r="16" spans="1:13" ht="12.75">
      <c r="A16" s="18">
        <v>41643</v>
      </c>
      <c r="B16" s="15">
        <v>4</v>
      </c>
      <c r="C16" s="35">
        <f t="shared" si="0"/>
        <v>1975.02</v>
      </c>
      <c r="D16" s="1">
        <f t="shared" si="1"/>
        <v>60.817</v>
      </c>
      <c r="E16" s="1">
        <f t="shared" si="2"/>
        <v>135.3804</v>
      </c>
      <c r="F16" s="1">
        <f t="shared" si="3"/>
        <v>122.29880000000001</v>
      </c>
      <c r="G16" s="25">
        <v>270</v>
      </c>
      <c r="H16" s="2">
        <v>146</v>
      </c>
      <c r="I16" s="26">
        <v>0</v>
      </c>
      <c r="J16" s="27">
        <v>5</v>
      </c>
      <c r="K16" s="28">
        <v>3600</v>
      </c>
      <c r="L16" s="16">
        <v>58</v>
      </c>
      <c r="M16" s="17" t="s">
        <v>18</v>
      </c>
    </row>
    <row r="17" spans="1:13" ht="12.75">
      <c r="A17" s="18">
        <v>41644</v>
      </c>
      <c r="B17" s="15">
        <v>5</v>
      </c>
      <c r="C17" s="35">
        <f t="shared" si="0"/>
        <v>2290.32</v>
      </c>
      <c r="D17" s="1">
        <f t="shared" si="1"/>
        <v>69.054</v>
      </c>
      <c r="E17" s="1">
        <f t="shared" si="2"/>
        <v>152.5204</v>
      </c>
      <c r="F17" s="1">
        <f t="shared" si="3"/>
        <v>153.5284</v>
      </c>
      <c r="G17" s="25">
        <v>304</v>
      </c>
      <c r="H17" s="2">
        <v>188</v>
      </c>
      <c r="I17" s="26">
        <v>0</v>
      </c>
      <c r="J17" s="27">
        <v>5</v>
      </c>
      <c r="K17" s="28">
        <v>3000</v>
      </c>
      <c r="L17" s="16">
        <v>58</v>
      </c>
      <c r="M17" s="17" t="s">
        <v>19</v>
      </c>
    </row>
    <row r="18" spans="1:13" ht="12.75">
      <c r="A18" s="18">
        <v>41645</v>
      </c>
      <c r="B18" s="15">
        <v>6</v>
      </c>
      <c r="C18" s="35">
        <f t="shared" si="0"/>
        <v>1204.38</v>
      </c>
      <c r="D18" s="1">
        <f t="shared" si="1"/>
        <v>35.041500000000006</v>
      </c>
      <c r="E18" s="1">
        <f t="shared" si="2"/>
        <v>76.34209999999999</v>
      </c>
      <c r="F18" s="1">
        <f t="shared" si="3"/>
        <v>90.84049999999999</v>
      </c>
      <c r="G18" s="25">
        <v>152</v>
      </c>
      <c r="H18" s="2">
        <v>115</v>
      </c>
      <c r="I18" s="26">
        <v>0</v>
      </c>
      <c r="J18" s="27">
        <v>5</v>
      </c>
      <c r="K18" s="28">
        <v>1600</v>
      </c>
      <c r="L18" s="16">
        <v>57.6</v>
      </c>
      <c r="M18" s="17" t="s">
        <v>17</v>
      </c>
    </row>
    <row r="19" spans="1:13" ht="12.75">
      <c r="A19" s="18">
        <v>41646</v>
      </c>
      <c r="B19" s="15">
        <v>7</v>
      </c>
      <c r="C19" s="35">
        <f t="shared" si="0"/>
        <v>1481.1000000000001</v>
      </c>
      <c r="D19" s="1">
        <f t="shared" si="1"/>
        <v>43.91349999999999</v>
      </c>
      <c r="E19" s="1">
        <f t="shared" si="2"/>
        <v>96.37650000000001</v>
      </c>
      <c r="F19" s="1">
        <f t="shared" si="3"/>
        <v>105.18530000000001</v>
      </c>
      <c r="G19" s="25">
        <v>192</v>
      </c>
      <c r="H19" s="2">
        <v>131</v>
      </c>
      <c r="I19" s="26">
        <v>0</v>
      </c>
      <c r="J19" s="27">
        <v>5</v>
      </c>
      <c r="K19" s="28">
        <v>2400</v>
      </c>
      <c r="L19" s="16">
        <v>58</v>
      </c>
      <c r="M19" s="17" t="s">
        <v>20</v>
      </c>
    </row>
    <row r="20" spans="1:13" ht="12.75">
      <c r="A20" s="18">
        <v>41647</v>
      </c>
      <c r="B20" s="15">
        <v>8</v>
      </c>
      <c r="C20" s="35">
        <f t="shared" si="0"/>
        <v>1247.73</v>
      </c>
      <c r="D20" s="1">
        <f t="shared" si="1"/>
        <v>36.55</v>
      </c>
      <c r="E20" s="1">
        <f t="shared" si="2"/>
        <v>79.8411</v>
      </c>
      <c r="F20" s="1">
        <f t="shared" si="3"/>
        <v>92.1443</v>
      </c>
      <c r="G20" s="25">
        <v>159</v>
      </c>
      <c r="H20" s="2">
        <v>116</v>
      </c>
      <c r="I20" s="26">
        <v>0</v>
      </c>
      <c r="J20" s="27">
        <v>5</v>
      </c>
      <c r="K20" s="28">
        <v>2200</v>
      </c>
      <c r="L20" s="16">
        <v>56.9</v>
      </c>
      <c r="M20" s="17" t="s">
        <v>16</v>
      </c>
    </row>
    <row r="21" spans="1:13" ht="12.75">
      <c r="A21" s="18">
        <v>41648</v>
      </c>
      <c r="B21" s="15">
        <v>9</v>
      </c>
      <c r="C21" s="35">
        <f t="shared" si="0"/>
        <v>1551.6000000000001</v>
      </c>
      <c r="D21" s="1">
        <f t="shared" si="1"/>
        <v>44.525999999999996</v>
      </c>
      <c r="E21" s="1">
        <f t="shared" si="2"/>
        <v>96.474</v>
      </c>
      <c r="F21" s="1">
        <f t="shared" si="3"/>
        <v>121.9428</v>
      </c>
      <c r="G21" s="25">
        <v>192</v>
      </c>
      <c r="H21" s="2">
        <v>156</v>
      </c>
      <c r="I21" s="26">
        <v>0</v>
      </c>
      <c r="J21" s="27">
        <v>5</v>
      </c>
      <c r="K21" s="28">
        <v>2400</v>
      </c>
      <c r="L21" s="16">
        <v>57.3</v>
      </c>
      <c r="M21" s="17" t="s">
        <v>20</v>
      </c>
    </row>
    <row r="22" spans="1:13" ht="12.75">
      <c r="A22" s="18">
        <v>41649</v>
      </c>
      <c r="B22" s="15">
        <v>10</v>
      </c>
      <c r="C22" s="35">
        <f t="shared" si="0"/>
        <v>1801.47</v>
      </c>
      <c r="D22" s="1">
        <f t="shared" si="1"/>
        <v>54.62</v>
      </c>
      <c r="E22" s="1">
        <f t="shared" si="2"/>
        <v>120.8929</v>
      </c>
      <c r="F22" s="1">
        <f t="shared" si="3"/>
        <v>118.33370000000001</v>
      </c>
      <c r="G22" s="25">
        <v>241</v>
      </c>
      <c r="H22" s="2">
        <v>144</v>
      </c>
      <c r="I22" s="26">
        <v>0</v>
      </c>
      <c r="J22" s="27">
        <v>5</v>
      </c>
      <c r="K22" s="28">
        <v>1800</v>
      </c>
      <c r="L22" s="16">
        <v>58.1</v>
      </c>
      <c r="M22" s="17" t="s">
        <v>14</v>
      </c>
    </row>
    <row r="23" spans="1:13" ht="12.75">
      <c r="A23" s="18">
        <v>41650</v>
      </c>
      <c r="B23" s="15">
        <v>11</v>
      </c>
      <c r="C23" s="35">
        <f t="shared" si="0"/>
        <v>1555.9199999999998</v>
      </c>
      <c r="D23" s="1">
        <f t="shared" si="1"/>
        <v>46.180499999999995</v>
      </c>
      <c r="E23" s="1">
        <f t="shared" si="2"/>
        <v>101.39290000000001</v>
      </c>
      <c r="F23" s="1">
        <f t="shared" si="3"/>
        <v>110.11210000000001</v>
      </c>
      <c r="G23" s="25">
        <v>202</v>
      </c>
      <c r="H23" s="2">
        <v>137</v>
      </c>
      <c r="I23" s="26">
        <v>0</v>
      </c>
      <c r="J23" s="27">
        <v>5</v>
      </c>
      <c r="K23" s="28">
        <v>2400</v>
      </c>
      <c r="L23" s="16">
        <v>58.2</v>
      </c>
      <c r="M23" s="17" t="s">
        <v>20</v>
      </c>
    </row>
    <row r="24" spans="1:13" ht="12.75">
      <c r="A24" s="18">
        <v>41651</v>
      </c>
      <c r="B24" s="15">
        <v>12</v>
      </c>
      <c r="C24" s="35">
        <f t="shared" si="0"/>
        <v>1722.93</v>
      </c>
      <c r="D24" s="1">
        <f t="shared" si="1"/>
        <v>51.350500000000004</v>
      </c>
      <c r="E24" s="1">
        <f t="shared" si="2"/>
        <v>112.92360000000001</v>
      </c>
      <c r="F24" s="1">
        <f t="shared" si="3"/>
        <v>120.23719999999999</v>
      </c>
      <c r="G24" s="25">
        <v>225</v>
      </c>
      <c r="H24" s="2">
        <v>149</v>
      </c>
      <c r="I24" s="26">
        <v>0</v>
      </c>
      <c r="J24" s="27">
        <v>5</v>
      </c>
      <c r="K24" s="28">
        <v>2000</v>
      </c>
      <c r="L24" s="16">
        <v>57.8</v>
      </c>
      <c r="M24" s="17" t="s">
        <v>15</v>
      </c>
    </row>
    <row r="25" spans="1:13" ht="12.75">
      <c r="A25" s="18">
        <v>41652</v>
      </c>
      <c r="B25" s="15">
        <v>13</v>
      </c>
      <c r="C25" s="35">
        <f t="shared" si="0"/>
        <v>1139.97</v>
      </c>
      <c r="D25" s="1">
        <f t="shared" si="1"/>
        <v>34.967</v>
      </c>
      <c r="E25" s="1">
        <f t="shared" si="2"/>
        <v>77.7269</v>
      </c>
      <c r="F25" s="1">
        <f t="shared" si="3"/>
        <v>71.6733</v>
      </c>
      <c r="G25" s="25">
        <v>155</v>
      </c>
      <c r="H25" s="2">
        <v>86</v>
      </c>
      <c r="I25" s="26">
        <v>0</v>
      </c>
      <c r="J25" s="27">
        <v>5</v>
      </c>
      <c r="K25" s="28">
        <v>1800</v>
      </c>
      <c r="L25" s="16">
        <v>57.8</v>
      </c>
      <c r="M25" s="17" t="s">
        <v>14</v>
      </c>
    </row>
    <row r="26" spans="1:13" ht="12.75">
      <c r="A26" s="18">
        <v>41653</v>
      </c>
      <c r="B26" s="15">
        <v>14</v>
      </c>
      <c r="C26" s="35">
        <f t="shared" si="0"/>
        <v>1337.73</v>
      </c>
      <c r="D26" s="1">
        <f t="shared" si="1"/>
        <v>43.153000000000006</v>
      </c>
      <c r="E26" s="1">
        <f t="shared" si="2"/>
        <v>97.6521</v>
      </c>
      <c r="F26" s="1">
        <f t="shared" si="3"/>
        <v>67.2497</v>
      </c>
      <c r="G26" s="25">
        <v>195</v>
      </c>
      <c r="H26" s="2">
        <v>74</v>
      </c>
      <c r="I26" s="26">
        <v>0</v>
      </c>
      <c r="J26" s="27">
        <v>5</v>
      </c>
      <c r="K26" s="28">
        <v>1800</v>
      </c>
      <c r="L26" s="16">
        <v>57.8</v>
      </c>
      <c r="M26" s="17" t="s">
        <v>14</v>
      </c>
    </row>
    <row r="27" spans="1:13" ht="12.75">
      <c r="A27" s="18">
        <v>41654</v>
      </c>
      <c r="B27" s="15">
        <v>15</v>
      </c>
      <c r="C27" s="35">
        <f t="shared" si="0"/>
        <v>1609.8600000000001</v>
      </c>
      <c r="D27" s="1">
        <f t="shared" si="1"/>
        <v>53.117</v>
      </c>
      <c r="E27" s="1">
        <f t="shared" si="2"/>
        <v>121.11919999999999</v>
      </c>
      <c r="F27" s="1">
        <f t="shared" si="3"/>
        <v>71.5032</v>
      </c>
      <c r="G27" s="25">
        <v>242</v>
      </c>
      <c r="H27" s="2">
        <v>74</v>
      </c>
      <c r="I27" s="26">
        <v>0</v>
      </c>
      <c r="J27" s="27">
        <v>5</v>
      </c>
      <c r="K27" s="28">
        <v>2200</v>
      </c>
      <c r="L27" s="16">
        <v>57.6</v>
      </c>
      <c r="M27" s="17" t="s">
        <v>16</v>
      </c>
    </row>
    <row r="28" spans="1:13" ht="12.75">
      <c r="A28" s="18">
        <v>41655</v>
      </c>
      <c r="B28" s="15">
        <v>16</v>
      </c>
      <c r="C28" s="35">
        <f t="shared" si="0"/>
        <v>1762.0500000000002</v>
      </c>
      <c r="D28" s="1">
        <f t="shared" si="1"/>
        <v>60.422000000000004</v>
      </c>
      <c r="E28" s="1">
        <f t="shared" si="2"/>
        <v>139.5075</v>
      </c>
      <c r="F28" s="1">
        <f t="shared" si="3"/>
        <v>60.10510000000001</v>
      </c>
      <c r="G28" s="25">
        <v>279</v>
      </c>
      <c r="H28" s="2">
        <v>52</v>
      </c>
      <c r="I28" s="26">
        <v>0</v>
      </c>
      <c r="J28" s="27">
        <v>5</v>
      </c>
      <c r="K28" s="28">
        <v>2619</v>
      </c>
      <c r="L28" s="16">
        <v>58.2</v>
      </c>
      <c r="M28" s="17" t="s">
        <v>0</v>
      </c>
    </row>
    <row r="29" spans="1:13" ht="12.75">
      <c r="A29" s="18">
        <v>41656</v>
      </c>
      <c r="B29" s="15">
        <v>17</v>
      </c>
      <c r="C29" s="35">
        <f t="shared" si="0"/>
        <v>1406.04</v>
      </c>
      <c r="D29" s="1">
        <f t="shared" si="1"/>
        <v>47.46549999999999</v>
      </c>
      <c r="E29" s="1">
        <f t="shared" si="2"/>
        <v>109.04629999999999</v>
      </c>
      <c r="F29" s="1">
        <f t="shared" si="3"/>
        <v>53.914300000000004</v>
      </c>
      <c r="G29" s="25">
        <v>218</v>
      </c>
      <c r="H29" s="2">
        <v>51</v>
      </c>
      <c r="I29" s="26">
        <v>0</v>
      </c>
      <c r="J29" s="27">
        <v>5</v>
      </c>
      <c r="K29" s="28">
        <v>1252</v>
      </c>
      <c r="L29" s="16">
        <v>58.2</v>
      </c>
      <c r="M29" s="17" t="s">
        <v>0</v>
      </c>
    </row>
    <row r="30" spans="1:13" ht="12.75">
      <c r="A30" s="18">
        <v>41657</v>
      </c>
      <c r="B30" s="15">
        <v>18</v>
      </c>
      <c r="C30" s="35">
        <f t="shared" si="0"/>
        <v>1582.56</v>
      </c>
      <c r="D30" s="1">
        <f t="shared" si="1"/>
        <v>53.849999999999994</v>
      </c>
      <c r="E30" s="1">
        <f t="shared" si="2"/>
        <v>124.02919999999999</v>
      </c>
      <c r="F30" s="1">
        <f t="shared" si="3"/>
        <v>57.299600000000005</v>
      </c>
      <c r="G30" s="25">
        <v>248</v>
      </c>
      <c r="H30" s="2">
        <v>52</v>
      </c>
      <c r="I30" s="26">
        <v>0</v>
      </c>
      <c r="J30" s="27">
        <v>5</v>
      </c>
      <c r="K30" s="28">
        <v>1765</v>
      </c>
      <c r="L30" s="16">
        <v>57.8</v>
      </c>
      <c r="M30" s="17" t="s">
        <v>0</v>
      </c>
    </row>
    <row r="31" spans="1:13" ht="12.75">
      <c r="A31" s="18">
        <v>41658</v>
      </c>
      <c r="B31" s="15">
        <v>19</v>
      </c>
      <c r="C31" s="35">
        <f t="shared" si="0"/>
        <v>1952.58</v>
      </c>
      <c r="D31" s="1">
        <f t="shared" si="1"/>
        <v>57.7115</v>
      </c>
      <c r="E31" s="1">
        <f t="shared" si="2"/>
        <v>126.5061</v>
      </c>
      <c r="F31" s="1">
        <f t="shared" si="3"/>
        <v>140.1085</v>
      </c>
      <c r="G31" s="25">
        <v>252</v>
      </c>
      <c r="H31" s="2">
        <v>175</v>
      </c>
      <c r="I31" s="26">
        <v>0</v>
      </c>
      <c r="J31" s="27">
        <v>5</v>
      </c>
      <c r="K31" s="28">
        <v>2811</v>
      </c>
      <c r="L31" s="16">
        <v>57.7</v>
      </c>
      <c r="M31" s="17" t="s">
        <v>0</v>
      </c>
    </row>
    <row r="32" spans="1:13" ht="12.75">
      <c r="A32" s="18">
        <v>41659</v>
      </c>
      <c r="B32" s="15">
        <v>20</v>
      </c>
      <c r="C32" s="35">
        <f t="shared" si="0"/>
        <v>995.22</v>
      </c>
      <c r="D32" s="1">
        <f t="shared" si="1"/>
        <v>29.666999999999998</v>
      </c>
      <c r="E32" s="1">
        <f t="shared" si="2"/>
        <v>65.2444</v>
      </c>
      <c r="F32" s="1">
        <f t="shared" si="3"/>
        <v>69.4108</v>
      </c>
      <c r="G32" s="25">
        <v>130</v>
      </c>
      <c r="H32" s="2">
        <v>86</v>
      </c>
      <c r="I32" s="26">
        <v>0</v>
      </c>
      <c r="J32" s="27">
        <v>5</v>
      </c>
      <c r="K32" s="28">
        <v>2169</v>
      </c>
      <c r="L32" s="16">
        <v>57.5</v>
      </c>
      <c r="M32" s="17" t="s">
        <v>0</v>
      </c>
    </row>
    <row r="33" spans="1:13" ht="12.75">
      <c r="A33" s="18">
        <v>41660</v>
      </c>
      <c r="B33" s="15">
        <v>21</v>
      </c>
      <c r="C33" s="35">
        <f t="shared" si="0"/>
        <v>989.58</v>
      </c>
      <c r="D33" s="1">
        <f t="shared" si="1"/>
        <v>29.618</v>
      </c>
      <c r="E33" s="1">
        <f t="shared" si="2"/>
        <v>65.2366</v>
      </c>
      <c r="F33" s="1">
        <f t="shared" si="3"/>
        <v>68.0702</v>
      </c>
      <c r="G33" s="25">
        <v>130</v>
      </c>
      <c r="H33" s="2">
        <v>84</v>
      </c>
      <c r="I33" s="26">
        <v>0</v>
      </c>
      <c r="J33" s="27">
        <v>5</v>
      </c>
      <c r="K33" s="28">
        <v>3044</v>
      </c>
      <c r="L33" s="16">
        <v>57.1</v>
      </c>
      <c r="M33" s="17" t="s">
        <v>0</v>
      </c>
    </row>
    <row r="34" spans="1:13" ht="12.75">
      <c r="A34" s="18">
        <v>41661</v>
      </c>
      <c r="B34" s="15">
        <v>22</v>
      </c>
      <c r="C34" s="35">
        <f t="shared" si="0"/>
        <v>989.58</v>
      </c>
      <c r="D34" s="1">
        <f t="shared" si="1"/>
        <v>29.618</v>
      </c>
      <c r="E34" s="1">
        <f t="shared" si="2"/>
        <v>65.2366</v>
      </c>
      <c r="F34" s="1">
        <f t="shared" si="3"/>
        <v>68.0702</v>
      </c>
      <c r="G34" s="25">
        <v>130</v>
      </c>
      <c r="H34" s="2">
        <v>84</v>
      </c>
      <c r="I34" s="26">
        <v>0</v>
      </c>
      <c r="J34" s="27">
        <v>5</v>
      </c>
      <c r="K34" s="28">
        <v>1900</v>
      </c>
      <c r="L34" s="16">
        <v>56.7</v>
      </c>
      <c r="M34" s="17" t="s">
        <v>0</v>
      </c>
    </row>
    <row r="35" spans="1:13" ht="12.75">
      <c r="A35" s="18">
        <v>41662</v>
      </c>
      <c r="B35" s="15">
        <v>23</v>
      </c>
      <c r="C35" s="35">
        <f t="shared" si="0"/>
        <v>995.22</v>
      </c>
      <c r="D35" s="1">
        <f t="shared" si="1"/>
        <v>29.666999999999998</v>
      </c>
      <c r="E35" s="1">
        <f t="shared" si="2"/>
        <v>65.2444</v>
      </c>
      <c r="F35" s="1">
        <f t="shared" si="3"/>
        <v>69.4108</v>
      </c>
      <c r="G35" s="25">
        <v>130</v>
      </c>
      <c r="H35" s="2">
        <v>86</v>
      </c>
      <c r="I35" s="26">
        <v>0</v>
      </c>
      <c r="J35" s="27">
        <v>5</v>
      </c>
      <c r="K35" s="28">
        <v>1702</v>
      </c>
      <c r="L35" s="16">
        <v>56.8</v>
      </c>
      <c r="M35" s="17" t="s">
        <v>21</v>
      </c>
    </row>
    <row r="36" spans="1:13" ht="12.75">
      <c r="A36" s="18">
        <v>41663</v>
      </c>
      <c r="B36" s="15">
        <v>24</v>
      </c>
      <c r="C36" s="35">
        <f t="shared" si="0"/>
        <v>992.4000000000001</v>
      </c>
      <c r="D36" s="1">
        <f t="shared" si="1"/>
        <v>29.6425</v>
      </c>
      <c r="E36" s="1">
        <f t="shared" si="2"/>
        <v>65.2405</v>
      </c>
      <c r="F36" s="1">
        <f t="shared" si="3"/>
        <v>68.7405</v>
      </c>
      <c r="G36" s="25">
        <v>130</v>
      </c>
      <c r="H36" s="2">
        <v>85</v>
      </c>
      <c r="I36" s="26">
        <v>0</v>
      </c>
      <c r="J36" s="27">
        <v>5</v>
      </c>
      <c r="K36" s="28">
        <v>1776</v>
      </c>
      <c r="L36" s="16">
        <v>56.4</v>
      </c>
      <c r="M36" s="17" t="s">
        <v>22</v>
      </c>
    </row>
    <row r="37" spans="1:13" ht="12.75">
      <c r="A37" s="18">
        <v>41664</v>
      </c>
      <c r="B37" s="15">
        <v>25</v>
      </c>
      <c r="C37" s="35">
        <f t="shared" si="0"/>
        <v>995.22</v>
      </c>
      <c r="D37" s="1">
        <f t="shared" si="1"/>
        <v>29.666999999999998</v>
      </c>
      <c r="E37" s="1">
        <f t="shared" si="2"/>
        <v>65.2444</v>
      </c>
      <c r="F37" s="1">
        <f t="shared" si="3"/>
        <v>69.4108</v>
      </c>
      <c r="G37" s="25">
        <v>130</v>
      </c>
      <c r="H37" s="2">
        <v>86</v>
      </c>
      <c r="I37" s="26">
        <v>0</v>
      </c>
      <c r="J37" s="27">
        <v>5</v>
      </c>
      <c r="K37" s="28">
        <v>1961</v>
      </c>
      <c r="L37" s="16">
        <v>56.8</v>
      </c>
      <c r="M37" s="17" t="s">
        <v>23</v>
      </c>
    </row>
    <row r="38" spans="1:13" ht="12.75">
      <c r="A38" s="18">
        <v>41665</v>
      </c>
      <c r="B38" s="15">
        <v>26</v>
      </c>
      <c r="C38" s="35">
        <f t="shared" si="0"/>
        <v>995.22</v>
      </c>
      <c r="D38" s="1">
        <f t="shared" si="1"/>
        <v>29.666999999999998</v>
      </c>
      <c r="E38" s="1">
        <f t="shared" si="2"/>
        <v>65.2444</v>
      </c>
      <c r="F38" s="1">
        <f t="shared" si="3"/>
        <v>69.4108</v>
      </c>
      <c r="G38" s="25">
        <v>130</v>
      </c>
      <c r="H38" s="2">
        <v>86</v>
      </c>
      <c r="I38" s="26">
        <v>0</v>
      </c>
      <c r="J38" s="27">
        <v>5</v>
      </c>
      <c r="K38" s="28">
        <v>1308</v>
      </c>
      <c r="L38" s="16">
        <v>56.2</v>
      </c>
      <c r="M38" s="17" t="s">
        <v>24</v>
      </c>
    </row>
    <row r="39" spans="1:13" ht="12.75">
      <c r="A39" s="18">
        <v>41666</v>
      </c>
      <c r="B39" s="15">
        <v>27</v>
      </c>
      <c r="C39" s="35">
        <f t="shared" si="0"/>
        <v>2312.58</v>
      </c>
      <c r="D39" s="1">
        <f t="shared" si="1"/>
        <v>70.8314</v>
      </c>
      <c r="E39" s="1">
        <f t="shared" si="2"/>
        <v>143.82360000000003</v>
      </c>
      <c r="F39" s="1">
        <f t="shared" si="3"/>
        <v>176.8546</v>
      </c>
      <c r="G39" s="25">
        <v>276</v>
      </c>
      <c r="H39" s="2">
        <v>226</v>
      </c>
      <c r="I39" s="26">
        <v>54</v>
      </c>
      <c r="J39" s="27">
        <v>5</v>
      </c>
      <c r="K39" s="28">
        <v>2938</v>
      </c>
      <c r="L39" s="16">
        <v>56.4</v>
      </c>
      <c r="M39" s="17" t="s">
        <v>0</v>
      </c>
    </row>
    <row r="40" spans="1:13" ht="12.75">
      <c r="A40" s="18">
        <v>41667</v>
      </c>
      <c r="B40" s="15">
        <v>28</v>
      </c>
      <c r="C40" s="35">
        <f t="shared" si="0"/>
        <v>1071.01</v>
      </c>
      <c r="D40" s="1">
        <f t="shared" si="1"/>
        <v>36.3238</v>
      </c>
      <c r="E40" s="1">
        <f t="shared" si="2"/>
        <v>70.2847</v>
      </c>
      <c r="F40" s="1">
        <f t="shared" si="3"/>
        <v>69.7924</v>
      </c>
      <c r="G40" s="25">
        <v>130</v>
      </c>
      <c r="H40" s="2">
        <v>86</v>
      </c>
      <c r="I40" s="26">
        <v>53</v>
      </c>
      <c r="J40" s="27">
        <v>5</v>
      </c>
      <c r="K40" s="28">
        <v>1969</v>
      </c>
      <c r="L40" s="16">
        <v>57.1</v>
      </c>
      <c r="M40" s="17" t="s">
        <v>0</v>
      </c>
    </row>
    <row r="41" spans="1:13" ht="12.75">
      <c r="A41" s="18">
        <v>41668</v>
      </c>
      <c r="B41" s="15">
        <v>29</v>
      </c>
      <c r="C41" s="35">
        <f t="shared" si="0"/>
        <v>2040.68</v>
      </c>
      <c r="D41" s="1">
        <f t="shared" si="1"/>
        <v>57.8942</v>
      </c>
      <c r="E41" s="1">
        <f t="shared" si="2"/>
        <v>111.8186</v>
      </c>
      <c r="F41" s="1">
        <f t="shared" si="3"/>
        <v>195.17900000000003</v>
      </c>
      <c r="G41" s="25">
        <v>212</v>
      </c>
      <c r="H41" s="2">
        <v>262</v>
      </c>
      <c r="I41" s="26">
        <v>52</v>
      </c>
      <c r="J41" s="27">
        <v>5</v>
      </c>
      <c r="K41" s="28">
        <v>2868</v>
      </c>
      <c r="L41" s="16">
        <v>56.9</v>
      </c>
      <c r="M41" s="17" t="s">
        <v>25</v>
      </c>
    </row>
    <row r="42" spans="1:13" ht="12.75">
      <c r="A42" s="18">
        <v>41669</v>
      </c>
      <c r="B42" s="15">
        <v>30</v>
      </c>
      <c r="C42" s="35">
        <f t="shared" si="0"/>
        <v>1747.4499999999998</v>
      </c>
      <c r="D42" s="1">
        <f t="shared" si="1"/>
        <v>54.5219</v>
      </c>
      <c r="E42" s="1">
        <f t="shared" si="2"/>
        <v>107.15200000000002</v>
      </c>
      <c r="F42" s="1">
        <f t="shared" si="3"/>
        <v>136.0083</v>
      </c>
      <c r="G42" s="25">
        <v>202</v>
      </c>
      <c r="H42" s="2">
        <v>175</v>
      </c>
      <c r="I42" s="26">
        <v>59</v>
      </c>
      <c r="J42" s="27">
        <v>5</v>
      </c>
      <c r="K42" s="28">
        <v>2695</v>
      </c>
      <c r="L42" s="16">
        <v>57.1</v>
      </c>
      <c r="M42" s="17" t="s">
        <v>22</v>
      </c>
    </row>
    <row r="43" spans="1:13" ht="12.75">
      <c r="A43" s="18">
        <v>41670</v>
      </c>
      <c r="B43" s="15">
        <v>31</v>
      </c>
      <c r="C43" s="35">
        <v>1978</v>
      </c>
      <c r="D43" s="1">
        <v>68</v>
      </c>
      <c r="E43" s="1">
        <v>64</v>
      </c>
      <c r="F43" s="1">
        <v>264</v>
      </c>
      <c r="G43" s="25">
        <v>79</v>
      </c>
      <c r="H43" s="2">
        <v>80</v>
      </c>
      <c r="I43" s="26">
        <v>230</v>
      </c>
      <c r="J43" s="27">
        <v>5</v>
      </c>
      <c r="K43" s="28">
        <v>1460</v>
      </c>
      <c r="L43" s="16">
        <v>57.4</v>
      </c>
      <c r="M43" s="17" t="s">
        <v>29</v>
      </c>
    </row>
    <row r="44" spans="1:13" ht="12.75">
      <c r="A44" s="13"/>
      <c r="B44" s="6"/>
      <c r="C44" s="29"/>
      <c r="D44" s="29"/>
      <c r="E44" s="29"/>
      <c r="F44" s="29"/>
      <c r="G44" s="29"/>
      <c r="H44" s="29"/>
      <c r="I44" s="29"/>
      <c r="J44" s="29"/>
      <c r="K44" s="29"/>
      <c r="L44" s="7"/>
      <c r="M44" s="10"/>
    </row>
    <row r="45" spans="1:13" ht="12.75">
      <c r="A45" s="11"/>
      <c r="B45" s="12"/>
      <c r="C45" s="30" t="s">
        <v>5</v>
      </c>
      <c r="D45" s="31" t="s">
        <v>6</v>
      </c>
      <c r="E45" s="31" t="s">
        <v>7</v>
      </c>
      <c r="F45" s="31" t="s">
        <v>8</v>
      </c>
      <c r="G45" s="31" t="s">
        <v>26</v>
      </c>
      <c r="H45" s="14" t="s">
        <v>10</v>
      </c>
      <c r="I45" s="14" t="s">
        <v>11</v>
      </c>
      <c r="J45" s="32" t="s">
        <v>27</v>
      </c>
      <c r="K45" s="33" t="s">
        <v>9</v>
      </c>
      <c r="L45" s="21"/>
      <c r="M45" s="10"/>
    </row>
    <row r="46" spans="1:13" ht="12.75">
      <c r="A46" s="8" t="s">
        <v>3</v>
      </c>
      <c r="B46" s="9"/>
      <c r="C46" s="35">
        <f aca="true" t="shared" si="4" ref="C46:K46">AVERAGE(C13:C45)</f>
        <v>1517.8574193548393</v>
      </c>
      <c r="D46" s="1">
        <f t="shared" si="4"/>
        <v>47.16867096774192</v>
      </c>
      <c r="E46" s="1">
        <f t="shared" si="4"/>
        <v>100.57989032258067</v>
      </c>
      <c r="F46" s="1">
        <f t="shared" si="4"/>
        <v>100.95065806451615</v>
      </c>
      <c r="G46" s="19">
        <f t="shared" si="4"/>
        <v>197.6451612903226</v>
      </c>
      <c r="H46" s="2">
        <f t="shared" si="4"/>
        <v>114.06451612903226</v>
      </c>
      <c r="I46" s="22">
        <f t="shared" si="4"/>
        <v>14.451612903225806</v>
      </c>
      <c r="J46" s="24">
        <f t="shared" si="4"/>
        <v>5</v>
      </c>
      <c r="K46" s="20">
        <f t="shared" si="4"/>
        <v>2168.935483870968</v>
      </c>
      <c r="L46" s="21"/>
      <c r="M46" s="5" t="s">
        <v>30</v>
      </c>
    </row>
    <row r="47" spans="1:13" ht="12.75">
      <c r="A47" s="8" t="s">
        <v>4</v>
      </c>
      <c r="B47" s="9"/>
      <c r="C47" s="9"/>
      <c r="D47" s="34">
        <f>D46*4/C46*100</f>
        <v>12.43032984950347</v>
      </c>
      <c r="E47" s="34">
        <f>E46*9/C46*100</f>
        <v>59.63794763331504</v>
      </c>
      <c r="F47" s="34">
        <f>F46*4/C46*100</f>
        <v>26.60346269083032</v>
      </c>
      <c r="G47" s="6"/>
      <c r="H47" s="6"/>
      <c r="I47" s="6"/>
      <c r="J47" s="6"/>
      <c r="K47" s="6"/>
      <c r="L47" s="4"/>
      <c r="M47" s="5"/>
    </row>
    <row r="48" spans="3:13" ht="12.75">
      <c r="C48" s="3"/>
      <c r="D48" s="3"/>
      <c r="E48" s="3"/>
      <c r="F48" s="3"/>
      <c r="G48" s="3"/>
      <c r="H48" s="3"/>
      <c r="I48" s="3"/>
      <c r="J48" s="3"/>
      <c r="L48" s="3"/>
      <c r="M48" s="5"/>
    </row>
    <row r="49" spans="1:13" ht="12.75">
      <c r="A49" s="3" t="s">
        <v>13</v>
      </c>
      <c r="C49" s="3"/>
      <c r="D49" s="3"/>
      <c r="E49" s="3"/>
      <c r="F49" s="3"/>
      <c r="G49" s="3"/>
      <c r="H49" s="3"/>
      <c r="I49" s="3"/>
      <c r="J49" s="3"/>
      <c r="L49" s="3"/>
      <c r="M49" s="5"/>
    </row>
    <row r="50" spans="1:13" ht="12.75">
      <c r="A50" s="3" t="s">
        <v>28</v>
      </c>
      <c r="C50" s="3"/>
      <c r="D50" s="3"/>
      <c r="E50" s="3"/>
      <c r="F50" s="3"/>
      <c r="G50" s="3"/>
      <c r="H50" s="3"/>
      <c r="I50" s="3"/>
      <c r="J50" s="3"/>
      <c r="L50" s="3"/>
      <c r="M50" s="5"/>
    </row>
  </sheetData>
  <hyperlinks>
    <hyperlink ref="I10" r:id="rId1" display="USDA Nutrient Database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2014-04-23T14:16:39Z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